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llAgent5\Desktop\"/>
    </mc:Choice>
  </mc:AlternateContent>
  <xr:revisionPtr revIDLastSave="0" documentId="8_{18518806-1E8E-4965-BB68-64C3772B9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18" i="1"/>
  <c r="H18" i="1" s="1"/>
  <c r="F17" i="1"/>
  <c r="G17" i="1" s="1"/>
  <c r="F16" i="1"/>
  <c r="G16" i="1" s="1"/>
  <c r="F15" i="1"/>
  <c r="H15" i="1" s="1"/>
  <c r="F14" i="1"/>
  <c r="H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H8" i="1" s="1"/>
</calcChain>
</file>

<file path=xl/sharedStrings.xml><?xml version="1.0" encoding="utf-8"?>
<sst xmlns="http://schemas.openxmlformats.org/spreadsheetml/2006/main" count="187" uniqueCount="107">
  <si>
    <t>Doporučený ceník koncových cen platný od 5.2.2024</t>
  </si>
  <si>
    <t>Číslo</t>
  </si>
  <si>
    <t>EAN</t>
  </si>
  <si>
    <t>cena Kč</t>
  </si>
  <si>
    <t>kód</t>
  </si>
  <si>
    <t>Exp.</t>
  </si>
  <si>
    <t>Název produktu</t>
  </si>
  <si>
    <t>Balení</t>
  </si>
  <si>
    <t>bez DPH</t>
  </si>
  <si>
    <t>s DPH 12%</t>
  </si>
  <si>
    <t>s DPH 21%</t>
  </si>
  <si>
    <t>výrobku</t>
  </si>
  <si>
    <t>/měsíců</t>
  </si>
  <si>
    <t>ks</t>
  </si>
  <si>
    <t>Doplňky stravy</t>
  </si>
  <si>
    <t>P0001</t>
  </si>
  <si>
    <t>03/25</t>
  </si>
  <si>
    <t xml:space="preserve">H2 Dent Care® + CBD </t>
  </si>
  <si>
    <t>60 tablets</t>
  </si>
  <si>
    <t>P0022</t>
  </si>
  <si>
    <t>01/25</t>
  </si>
  <si>
    <t xml:space="preserve">H2 Immunity® with ginseng </t>
  </si>
  <si>
    <t>30 tablets</t>
  </si>
  <si>
    <t>P0034</t>
  </si>
  <si>
    <t xml:space="preserve">H2 Immunity® DRINK with ginsneg </t>
  </si>
  <si>
    <t>P0050</t>
  </si>
  <si>
    <t>08/25</t>
  </si>
  <si>
    <t xml:space="preserve">H2 Forte® </t>
  </si>
  <si>
    <t xml:space="preserve"> 60 tablets</t>
  </si>
  <si>
    <t>P0003</t>
  </si>
  <si>
    <t>H2 Forte®</t>
  </si>
  <si>
    <t xml:space="preserve"> 120 tablets</t>
  </si>
  <si>
    <t>P0065</t>
  </si>
  <si>
    <t>12/24</t>
  </si>
  <si>
    <t xml:space="preserve">H2 Iodisel® </t>
  </si>
  <si>
    <t>P0048</t>
  </si>
  <si>
    <t>09/24</t>
  </si>
  <si>
    <t>H2 InFuse | Wellness &amp; Spa</t>
  </si>
  <si>
    <t>12 tablet</t>
  </si>
  <si>
    <t>P0047</t>
  </si>
  <si>
    <t>02/25</t>
  </si>
  <si>
    <t>H2 InFuse powder | Wellness &amp; Spa</t>
  </si>
  <si>
    <t>20g</t>
  </si>
  <si>
    <t>P00110</t>
  </si>
  <si>
    <t>06/25</t>
  </si>
  <si>
    <t>H2 ALKALINE POWER®</t>
  </si>
  <si>
    <t>P00108</t>
  </si>
  <si>
    <t>H2 SLIM&amp;FIT®</t>
  </si>
  <si>
    <t>P00169</t>
  </si>
  <si>
    <t>12/25</t>
  </si>
  <si>
    <t>H2 Aqua</t>
  </si>
  <si>
    <t>250 ml</t>
  </si>
  <si>
    <t xml:space="preserve">Cena Kč </t>
  </si>
  <si>
    <t>Záruka</t>
  </si>
  <si>
    <t>Devices/medical devices</t>
  </si>
  <si>
    <t>P0042</t>
  </si>
  <si>
    <t>24</t>
  </si>
  <si>
    <t>H2 Generator i300</t>
  </si>
  <si>
    <t>1 pc</t>
  </si>
  <si>
    <t>P0067</t>
  </si>
  <si>
    <t>H2 MHG 6in1 Wellness i 300</t>
  </si>
  <si>
    <t>P0043</t>
  </si>
  <si>
    <t>H2 Generator i600</t>
  </si>
  <si>
    <t>P0044</t>
  </si>
  <si>
    <t>H2 Generator i1000</t>
  </si>
  <si>
    <t>P0074</t>
  </si>
  <si>
    <t>H2 PROFESSIONAL</t>
  </si>
  <si>
    <t>P00101</t>
  </si>
  <si>
    <t>i 150 gold</t>
  </si>
  <si>
    <t>P00096</t>
  </si>
  <si>
    <t>i150 silver</t>
  </si>
  <si>
    <t>P00100</t>
  </si>
  <si>
    <t>SMART HYDROGEN BOTTLE 3v1 (GOLD)</t>
  </si>
  <si>
    <t>P00133</t>
  </si>
  <si>
    <t>SMART HYDROGEN BOTTLE 3v1 (PINK)</t>
  </si>
  <si>
    <t>P00134</t>
  </si>
  <si>
    <t>SMART HYDROGEN BOTTLE 3v1 (BLUE)</t>
  </si>
  <si>
    <t>P00099</t>
  </si>
  <si>
    <t>HYDROGEN SMART CUBE®</t>
  </si>
  <si>
    <t>P00062</t>
  </si>
  <si>
    <t>HYDROGEN BOTTLE WHITE 3v1</t>
  </si>
  <si>
    <t>P00095</t>
  </si>
  <si>
    <t>HYDROGEN SPA</t>
  </si>
  <si>
    <t>HYDROGEN Nano Bubble Generator</t>
  </si>
  <si>
    <t>Application aids</t>
  </si>
  <si>
    <t>P00077</t>
  </si>
  <si>
    <t>08/27</t>
  </si>
  <si>
    <t>H2 LEG APPLICATOR</t>
  </si>
  <si>
    <t>P00078</t>
  </si>
  <si>
    <t>H2 HAND APPLICATOR</t>
  </si>
  <si>
    <t>P00080</t>
  </si>
  <si>
    <t>H2 WHOLE-ARM APPLICATOR</t>
  </si>
  <si>
    <t>P00081</t>
  </si>
  <si>
    <t>H2 ARM APPLICATOR</t>
  </si>
  <si>
    <t>P00082</t>
  </si>
  <si>
    <t>H2KNEE APPLICATOR</t>
  </si>
  <si>
    <t>P00087</t>
  </si>
  <si>
    <t>8594208650348</t>
  </si>
  <si>
    <t>EYE APPLICATOR</t>
  </si>
  <si>
    <t>P00090</t>
  </si>
  <si>
    <t>H2 WATER APPLICATOR</t>
  </si>
  <si>
    <t>P00014</t>
  </si>
  <si>
    <t>10/28</t>
  </si>
  <si>
    <t>NOSE APPLICATOR</t>
  </si>
  <si>
    <t>P00071</t>
  </si>
  <si>
    <t>H2 EAR APPLICATOR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</si>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</sst>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4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" fillId="3" borderId="9" xfId="0" applyNumberFormat="1" applyFont="1" applyFill="1" applyBorder="1" applyAlignment="1">
      <alignment horizontal="left" vertical="center"/>
    </xf>
    <xf numFmtId="1" fontId="3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9" fontId="1" fillId="3" borderId="12" xfId="0" applyNumberFormat="1" applyFont="1" applyFill="1" applyBorder="1" applyAlignment="1">
      <alignment horizontal="left" vertical="center"/>
    </xf>
    <xf numFmtId="1" fontId="3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4" fontId="3" fillId="4" borderId="0" xfId="0" applyNumberFormat="1" applyFont="1" applyFill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vertical="center" wrapText="1"/>
    </xf>
    <xf numFmtId="49" fontId="1" fillId="3" borderId="19" xfId="0" applyNumberFormat="1" applyFont="1" applyFill="1" applyBorder="1" applyAlignment="1">
      <alignment horizontal="left" vertical="center"/>
    </xf>
    <xf numFmtId="1" fontId="3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" fontId="8" fillId="0" borderId="20" xfId="0" applyNumberFormat="1" applyFont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4" fontId="3" fillId="5" borderId="22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8" fillId="3" borderId="10" xfId="0" applyFont="1" applyFill="1" applyBorder="1" applyAlignment="1">
      <alignment vertical="center" wrapText="1"/>
    </xf>
    <xf numFmtId="4" fontId="11" fillId="6" borderId="10" xfId="0" applyNumberFormat="1" applyFont="1" applyFill="1" applyBorder="1" applyAlignment="1">
      <alignment horizontal="right" vertical="center"/>
    </xf>
    <xf numFmtId="4" fontId="3" fillId="6" borderId="23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vertical="center" wrapText="1"/>
    </xf>
    <xf numFmtId="4" fontId="11" fillId="6" borderId="13" xfId="0" applyNumberFormat="1" applyFont="1" applyFill="1" applyBorder="1" applyAlignment="1">
      <alignment horizontal="right" vertical="center"/>
    </xf>
    <xf numFmtId="4" fontId="3" fillId="6" borderId="24" xfId="0" applyNumberFormat="1" applyFont="1" applyFill="1" applyBorder="1" applyAlignment="1">
      <alignment horizontal="right" vertical="center"/>
    </xf>
    <xf numFmtId="49" fontId="1" fillId="3" borderId="12" xfId="0" quotePrefix="1" applyNumberFormat="1" applyFont="1" applyFill="1" applyBorder="1" applyAlignment="1">
      <alignment horizontal="left" vertical="center"/>
    </xf>
    <xf numFmtId="0" fontId="8" fillId="3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4" fontId="11" fillId="6" borderId="20" xfId="0" applyNumberFormat="1" applyFont="1" applyFill="1" applyBorder="1" applyAlignment="1">
      <alignment horizontal="right" vertical="center"/>
    </xf>
    <xf numFmtId="4" fontId="3" fillId="6" borderId="25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4" fontId="3" fillId="6" borderId="26" xfId="0" applyNumberFormat="1" applyFont="1" applyFill="1" applyBorder="1" applyAlignment="1">
      <alignment horizontal="right" vertical="center"/>
    </xf>
    <xf numFmtId="0" fontId="8" fillId="6" borderId="13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right" vertical="center"/>
    </xf>
    <xf numFmtId="49" fontId="1" fillId="6" borderId="12" xfId="0" applyNumberFormat="1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1" fontId="1" fillId="3" borderId="12" xfId="0" applyNumberFormat="1" applyFont="1" applyFill="1" applyBorder="1" applyAlignment="1">
      <alignment horizontal="left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1" fontId="1" fillId="3" borderId="28" xfId="0" applyNumberFormat="1" applyFont="1" applyFill="1" applyBorder="1" applyAlignment="1">
      <alignment horizontal="left" vertical="center"/>
    </xf>
    <xf numFmtId="1" fontId="3" fillId="3" borderId="29" xfId="0" applyNumberFormat="1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vertical="center"/>
    </xf>
    <xf numFmtId="0" fontId="1" fillId="6" borderId="30" xfId="0" applyFont="1" applyFill="1" applyBorder="1" applyAlignment="1">
      <alignment horizontal="center" vertical="center"/>
    </xf>
    <xf numFmtId="4" fontId="3" fillId="6" borderId="31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9" fillId="0" borderId="32" xfId="0" applyNumberFormat="1" applyFont="1" applyBorder="1" applyAlignment="1">
      <alignment vertical="center"/>
    </xf>
    <xf numFmtId="1" fontId="9" fillId="0" borderId="3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4" fontId="3" fillId="6" borderId="13" xfId="0" applyNumberFormat="1" applyFont="1" applyFill="1" applyBorder="1" applyAlignment="1">
      <alignment horizontal="right" vertical="center"/>
    </xf>
    <xf numFmtId="4" fontId="8" fillId="6" borderId="13" xfId="0" applyNumberFormat="1" applyFont="1" applyFill="1" applyBorder="1" applyAlignment="1">
      <alignment vertical="center" wrapText="1"/>
    </xf>
    <xf numFmtId="1" fontId="1" fillId="0" borderId="12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llAgent5\Downloads\03_2024%20Cen&#237;k_Price%20list%20H2%20&#8211;%20final%20(2).xlsx" TargetMode="External"/><Relationship Id="rId1" Type="http://schemas.openxmlformats.org/officeDocument/2006/relationships/externalLinkPath" Target="/Users/CallAgent5/Downloads/03_2024%20Cen&#237;k_Price%20list%20H2%20&#8211;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Export price list"/>
      <sheetName val="Export Middle East price list"/>
      <sheetName val="Polska price list"/>
      <sheetName val="CZ price list distr."/>
      <sheetName val="CZ price list - recommended"/>
      <sheetName val="CZ price list investors"/>
      <sheetName val="CZ H2 e-shop price list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422.5</v>
          </cell>
        </row>
        <row r="10">
          <cell r="F10">
            <v>487.5</v>
          </cell>
        </row>
        <row r="11">
          <cell r="F11">
            <v>975</v>
          </cell>
        </row>
        <row r="12">
          <cell r="F12">
            <v>650</v>
          </cell>
        </row>
        <row r="13">
          <cell r="F13">
            <v>1007.5</v>
          </cell>
        </row>
        <row r="14">
          <cell r="F14">
            <v>585</v>
          </cell>
        </row>
        <row r="15">
          <cell r="F15">
            <v>1040</v>
          </cell>
        </row>
        <row r="16">
          <cell r="F16">
            <v>812.5</v>
          </cell>
        </row>
        <row r="17">
          <cell r="F17">
            <v>552.5</v>
          </cell>
        </row>
        <row r="18">
          <cell r="F18">
            <v>975</v>
          </cell>
        </row>
        <row r="25">
          <cell r="F25">
            <v>53443.500000000007</v>
          </cell>
        </row>
        <row r="26">
          <cell r="F26">
            <v>89100</v>
          </cell>
        </row>
        <row r="27">
          <cell r="F27">
            <v>71280</v>
          </cell>
        </row>
        <row r="28">
          <cell r="F28">
            <v>98010.000000000015</v>
          </cell>
        </row>
        <row r="29">
          <cell r="F29">
            <v>44536.25</v>
          </cell>
        </row>
        <row r="30">
          <cell r="F30">
            <v>22202.95</v>
          </cell>
        </row>
        <row r="31">
          <cell r="F31">
            <v>17814.5</v>
          </cell>
        </row>
        <row r="32">
          <cell r="F32">
            <v>3476.0000000000005</v>
          </cell>
        </row>
        <row r="33">
          <cell r="F33">
            <v>3476.0000000000005</v>
          </cell>
        </row>
        <row r="34">
          <cell r="F34">
            <v>3476.0000000000005</v>
          </cell>
        </row>
        <row r="35">
          <cell r="F35">
            <v>4455</v>
          </cell>
        </row>
        <row r="36">
          <cell r="F36">
            <v>3476.0000000000005</v>
          </cell>
        </row>
        <row r="37">
          <cell r="F37">
            <v>435545.00000000006</v>
          </cell>
        </row>
        <row r="44">
          <cell r="F44">
            <v>880.00000000000011</v>
          </cell>
        </row>
        <row r="45">
          <cell r="F45">
            <v>522.5</v>
          </cell>
        </row>
        <row r="46">
          <cell r="F46">
            <v>577.5</v>
          </cell>
        </row>
        <row r="47">
          <cell r="F47">
            <v>792.00000000000011</v>
          </cell>
        </row>
        <row r="48">
          <cell r="F48">
            <v>869.00000000000011</v>
          </cell>
        </row>
        <row r="49">
          <cell r="F49">
            <v>880.00000000000011</v>
          </cell>
        </row>
        <row r="50">
          <cell r="F50">
            <v>880.00000000000011</v>
          </cell>
        </row>
        <row r="51">
          <cell r="F51">
            <v>27.500000000000004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J8" sqref="J8"/>
    </sheetView>
  </sheetViews>
  <sheetFormatPr defaultRowHeight="15" x14ac:dyDescent="0.25"/>
  <cols>
    <col min="1" max="1" width="36.5703125" customWidth="1"/>
    <col min="2" max="2" width="34.7109375" customWidth="1"/>
    <col min="3" max="3" width="46.42578125" customWidth="1"/>
    <col min="4" max="4" width="26.42578125" customWidth="1"/>
    <col min="5" max="5" width="28.7109375" customWidth="1"/>
    <col min="6" max="6" width="19.85546875" customWidth="1"/>
    <col min="7" max="7" width="20" customWidth="1"/>
    <col min="8" max="8" width="24.85546875" customWidth="1"/>
  </cols>
  <sheetData>
    <row r="1" spans="1:10" ht="26.25" x14ac:dyDescent="0.25">
      <c r="A1" s="1" t="s">
        <v>0</v>
      </c>
      <c r="B1" s="2"/>
      <c r="C1" s="2"/>
      <c r="D1" s="3"/>
      <c r="E1" s="4"/>
      <c r="F1" s="5"/>
      <c r="G1" s="6"/>
      <c r="H1" s="7"/>
      <c r="I1" s="7"/>
      <c r="J1" s="7"/>
    </row>
    <row r="2" spans="1:10" x14ac:dyDescent="0.25">
      <c r="A2" s="8"/>
      <c r="B2" s="9"/>
      <c r="C2" s="2"/>
      <c r="D2" s="3"/>
      <c r="E2" s="4"/>
      <c r="F2" s="5"/>
      <c r="G2" s="6"/>
      <c r="H2" s="7"/>
      <c r="I2" s="7"/>
      <c r="J2" s="7"/>
    </row>
    <row r="3" spans="1:10" ht="19.5" thickBot="1" x14ac:dyDescent="0.3">
      <c r="B3" s="10"/>
      <c r="C3" s="10"/>
      <c r="D3" s="3"/>
      <c r="E3" s="11"/>
      <c r="F3" s="5"/>
      <c r="G3" s="6"/>
      <c r="H3" s="7"/>
      <c r="I3" s="7"/>
      <c r="J3" s="7"/>
    </row>
    <row r="4" spans="1:10" ht="15.75" x14ac:dyDescent="0.25">
      <c r="A4" s="12" t="s">
        <v>1</v>
      </c>
      <c r="B4" s="13" t="s">
        <v>2</v>
      </c>
      <c r="C4" s="14"/>
      <c r="D4" s="15"/>
      <c r="E4" s="14"/>
      <c r="F4" s="16" t="s">
        <v>3</v>
      </c>
      <c r="G4" s="17" t="s">
        <v>3</v>
      </c>
      <c r="H4" s="17" t="s">
        <v>3</v>
      </c>
      <c r="I4" s="7"/>
      <c r="J4" s="7"/>
    </row>
    <row r="5" spans="1:10" ht="47.25" x14ac:dyDescent="0.25">
      <c r="A5" s="18"/>
      <c r="B5" s="19" t="s">
        <v>4</v>
      </c>
      <c r="C5" s="19" t="s">
        <v>5</v>
      </c>
      <c r="D5" s="20" t="s">
        <v>6</v>
      </c>
      <c r="E5" s="20" t="s">
        <v>7</v>
      </c>
      <c r="F5" s="21" t="s">
        <v>8</v>
      </c>
      <c r="G5" s="22" t="s">
        <v>9</v>
      </c>
      <c r="H5" s="22" t="s">
        <v>10</v>
      </c>
      <c r="I5" s="7"/>
      <c r="J5" s="7"/>
    </row>
    <row r="6" spans="1:10" ht="16.5" thickBot="1" x14ac:dyDescent="0.3">
      <c r="A6" s="23" t="s">
        <v>11</v>
      </c>
      <c r="B6" s="24"/>
      <c r="C6" s="25" t="s">
        <v>12</v>
      </c>
      <c r="D6" s="26"/>
      <c r="E6" s="26"/>
      <c r="F6" s="27" t="s">
        <v>13</v>
      </c>
      <c r="G6" s="28" t="s">
        <v>13</v>
      </c>
      <c r="H6" s="28" t="s">
        <v>13</v>
      </c>
      <c r="I6" s="7"/>
      <c r="J6" s="7"/>
    </row>
    <row r="7" spans="1:10" ht="15.75" thickBot="1" x14ac:dyDescent="0.3">
      <c r="A7" s="29" t="s">
        <v>14</v>
      </c>
      <c r="B7" s="30"/>
      <c r="C7" s="30"/>
      <c r="D7" s="30"/>
      <c r="E7" s="30"/>
      <c r="F7" s="31"/>
      <c r="G7" s="32"/>
      <c r="H7" s="33"/>
      <c r="I7" s="33"/>
      <c r="J7" s="33"/>
    </row>
    <row r="8" spans="1:10" ht="47.25" x14ac:dyDescent="0.25">
      <c r="A8" s="34" t="s">
        <v>15</v>
      </c>
      <c r="B8" s="35">
        <v>8593085002851</v>
      </c>
      <c r="C8" s="36" t="s">
        <v>16</v>
      </c>
      <c r="D8" s="37" t="s">
        <v>17</v>
      </c>
      <c r="E8" s="38" t="s">
        <v>18</v>
      </c>
      <c r="F8" s="39">
        <f>'[1]CZ price list - recommended'!F8*0.6</f>
        <v>0</v>
      </c>
      <c r="G8" s="40"/>
      <c r="H8" s="41">
        <f>F8*1.21</f>
        <v>0</v>
      </c>
      <c r="I8" s="7"/>
      <c r="J8" s="7"/>
    </row>
    <row r="9" spans="1:10" ht="63" x14ac:dyDescent="0.25">
      <c r="A9" s="42" t="s">
        <v>19</v>
      </c>
      <c r="B9" s="43">
        <v>8593085002875</v>
      </c>
      <c r="C9" s="44" t="s">
        <v>20</v>
      </c>
      <c r="D9" s="45" t="s">
        <v>21</v>
      </c>
      <c r="E9" s="46" t="s">
        <v>22</v>
      </c>
      <c r="F9" s="47">
        <f>'[1]CZ price list - recommended'!F9*0.6</f>
        <v>253.5</v>
      </c>
      <c r="G9" s="48">
        <f t="shared" ref="G9:G13" si="0">F9*1.12</f>
        <v>283.92</v>
      </c>
      <c r="H9" s="49"/>
      <c r="I9" s="7"/>
      <c r="J9" s="7"/>
    </row>
    <row r="10" spans="1:10" ht="94.5" x14ac:dyDescent="0.25">
      <c r="A10" s="42" t="s">
        <v>23</v>
      </c>
      <c r="B10" s="43">
        <v>8594208650386</v>
      </c>
      <c r="C10" s="44" t="s">
        <v>16</v>
      </c>
      <c r="D10" s="45" t="s">
        <v>24</v>
      </c>
      <c r="E10" s="46" t="s">
        <v>22</v>
      </c>
      <c r="F10" s="47">
        <f>'[1]CZ price list - recommended'!F10*0.6</f>
        <v>292.5</v>
      </c>
      <c r="G10" s="50">
        <f t="shared" si="0"/>
        <v>327.60000000000002</v>
      </c>
      <c r="H10" s="49"/>
      <c r="I10" s="7"/>
      <c r="J10" s="7"/>
    </row>
    <row r="11" spans="1:10" ht="31.5" x14ac:dyDescent="0.25">
      <c r="A11" s="42" t="s">
        <v>25</v>
      </c>
      <c r="B11" s="43">
        <v>8594208650515</v>
      </c>
      <c r="C11" s="44" t="s">
        <v>26</v>
      </c>
      <c r="D11" s="45" t="s">
        <v>27</v>
      </c>
      <c r="E11" s="46" t="s">
        <v>28</v>
      </c>
      <c r="F11" s="47">
        <f>'[1]CZ price list - recommended'!F11*0.6</f>
        <v>585</v>
      </c>
      <c r="G11" s="50">
        <f t="shared" si="0"/>
        <v>655.20000000000005</v>
      </c>
      <c r="H11" s="49"/>
      <c r="I11" s="7"/>
      <c r="J11" s="7"/>
    </row>
    <row r="12" spans="1:10" ht="31.5" x14ac:dyDescent="0.25">
      <c r="A12" s="42" t="s">
        <v>29</v>
      </c>
      <c r="B12" s="43">
        <v>8594208650508</v>
      </c>
      <c r="C12" s="44" t="s">
        <v>26</v>
      </c>
      <c r="D12" s="45" t="s">
        <v>30</v>
      </c>
      <c r="E12" s="46" t="s">
        <v>31</v>
      </c>
      <c r="F12" s="47">
        <f>'[1]CZ price list - recommended'!F12*0.6</f>
        <v>390</v>
      </c>
      <c r="G12" s="50">
        <f t="shared" si="0"/>
        <v>436.80000000000007</v>
      </c>
      <c r="H12" s="49"/>
      <c r="I12" s="7"/>
      <c r="J12" s="7"/>
    </row>
    <row r="13" spans="1:10" ht="31.5" x14ac:dyDescent="0.25">
      <c r="A13" s="42" t="s">
        <v>32</v>
      </c>
      <c r="B13" s="43">
        <v>8594208650133</v>
      </c>
      <c r="C13" s="44" t="s">
        <v>33</v>
      </c>
      <c r="D13" s="45" t="s">
        <v>34</v>
      </c>
      <c r="E13" s="46" t="s">
        <v>22</v>
      </c>
      <c r="F13" s="47">
        <f>'[1]CZ price list - recommended'!F13*0.6</f>
        <v>604.5</v>
      </c>
      <c r="G13" s="51">
        <f t="shared" si="0"/>
        <v>677.04000000000008</v>
      </c>
      <c r="H13" s="49"/>
      <c r="I13" s="7"/>
      <c r="J13" s="7"/>
    </row>
    <row r="14" spans="1:10" ht="63" x14ac:dyDescent="0.25">
      <c r="A14" s="42" t="s">
        <v>35</v>
      </c>
      <c r="B14" s="43">
        <v>8594208650010</v>
      </c>
      <c r="C14" s="44" t="s">
        <v>36</v>
      </c>
      <c r="D14" s="45" t="s">
        <v>37</v>
      </c>
      <c r="E14" s="46" t="s">
        <v>38</v>
      </c>
      <c r="F14" s="52">
        <f>'[1]CZ price list - recommended'!F14*0.6</f>
        <v>351</v>
      </c>
      <c r="G14" s="53"/>
      <c r="H14" s="54">
        <f t="shared" ref="H14:H15" si="1">F14*1.21</f>
        <v>424.71</v>
      </c>
      <c r="I14" s="7"/>
      <c r="J14" s="7"/>
    </row>
    <row r="15" spans="1:10" ht="94.5" x14ac:dyDescent="0.25">
      <c r="A15" s="42" t="s">
        <v>39</v>
      </c>
      <c r="B15" s="43">
        <v>8594208650027</v>
      </c>
      <c r="C15" s="44" t="s">
        <v>40</v>
      </c>
      <c r="D15" s="45" t="s">
        <v>41</v>
      </c>
      <c r="E15" s="55" t="s">
        <v>42</v>
      </c>
      <c r="F15" s="52">
        <f>'[1]CZ price list - recommended'!F15*0.6</f>
        <v>624</v>
      </c>
      <c r="G15" s="53"/>
      <c r="H15" s="56">
        <f t="shared" si="1"/>
        <v>755.04</v>
      </c>
      <c r="I15" s="7"/>
      <c r="J15" s="7"/>
    </row>
    <row r="16" spans="1:10" ht="78.75" x14ac:dyDescent="0.25">
      <c r="A16" s="42" t="s">
        <v>43</v>
      </c>
      <c r="B16" s="43">
        <v>8594208650461</v>
      </c>
      <c r="C16" s="44" t="s">
        <v>44</v>
      </c>
      <c r="D16" s="45" t="s">
        <v>45</v>
      </c>
      <c r="E16" s="55" t="s">
        <v>18</v>
      </c>
      <c r="F16" s="47">
        <f>'[1]CZ price list - recommended'!F16*0.6</f>
        <v>487.5</v>
      </c>
      <c r="G16" s="48">
        <f t="shared" ref="G16:G17" si="2">F16*1.12</f>
        <v>546</v>
      </c>
      <c r="H16" s="49"/>
      <c r="I16" s="7"/>
      <c r="J16" s="7"/>
    </row>
    <row r="17" spans="1:10" ht="47.25" x14ac:dyDescent="0.25">
      <c r="A17" s="42" t="s">
        <v>46</v>
      </c>
      <c r="B17" s="43">
        <v>8594208650454</v>
      </c>
      <c r="C17" s="44" t="s">
        <v>44</v>
      </c>
      <c r="D17" s="57" t="s">
        <v>47</v>
      </c>
      <c r="E17" s="55" t="s">
        <v>18</v>
      </c>
      <c r="F17" s="47">
        <f>'[1]CZ price list - recommended'!F17*0.6</f>
        <v>331.5</v>
      </c>
      <c r="G17" s="51">
        <f t="shared" si="2"/>
        <v>371.28000000000003</v>
      </c>
      <c r="H17" s="49"/>
      <c r="I17" s="7"/>
      <c r="J17" s="7"/>
    </row>
    <row r="18" spans="1:10" ht="16.5" thickBot="1" x14ac:dyDescent="0.3">
      <c r="A18" s="58" t="s">
        <v>48</v>
      </c>
      <c r="B18" s="59">
        <v>8594208650553</v>
      </c>
      <c r="C18" s="60" t="s">
        <v>49</v>
      </c>
      <c r="D18" s="61" t="s">
        <v>50</v>
      </c>
      <c r="E18" s="62" t="s">
        <v>51</v>
      </c>
      <c r="F18" s="63">
        <f>'[1]CZ price list - recommended'!F18*0.75</f>
        <v>731.25</v>
      </c>
      <c r="G18" s="64"/>
      <c r="H18" s="65">
        <f>F18*1.21</f>
        <v>884.8125</v>
      </c>
      <c r="I18" s="7"/>
      <c r="J18" s="7"/>
    </row>
    <row r="19" spans="1:10" ht="16.5" thickBot="1" x14ac:dyDescent="0.3">
      <c r="A19" s="66"/>
      <c r="B19" s="10"/>
      <c r="C19" s="67"/>
      <c r="D19" s="68"/>
      <c r="E19" s="4"/>
      <c r="F19" s="69"/>
      <c r="G19" s="69"/>
      <c r="H19" s="7"/>
      <c r="I19" s="7"/>
      <c r="J19" s="7"/>
    </row>
    <row r="20" spans="1:10" ht="15.75" x14ac:dyDescent="0.25">
      <c r="A20" s="12" t="s">
        <v>1</v>
      </c>
      <c r="B20" s="13" t="s">
        <v>2</v>
      </c>
      <c r="C20" s="14"/>
      <c r="D20" s="15"/>
      <c r="E20" s="14"/>
      <c r="F20" s="16" t="s">
        <v>3</v>
      </c>
      <c r="G20" s="17" t="s">
        <v>52</v>
      </c>
      <c r="H20" s="7"/>
      <c r="I20" s="7"/>
      <c r="J20" s="7"/>
    </row>
    <row r="21" spans="1:10" ht="47.25" x14ac:dyDescent="0.25">
      <c r="A21" s="18"/>
      <c r="B21" s="19" t="s">
        <v>4</v>
      </c>
      <c r="C21" s="19" t="s">
        <v>53</v>
      </c>
      <c r="D21" s="20" t="s">
        <v>6</v>
      </c>
      <c r="E21" s="20" t="s">
        <v>7</v>
      </c>
      <c r="F21" s="21" t="s">
        <v>8</v>
      </c>
      <c r="G21" s="22" t="s">
        <v>10</v>
      </c>
      <c r="H21" s="7"/>
      <c r="I21" s="7"/>
      <c r="J21" s="7"/>
    </row>
    <row r="22" spans="1:10" ht="16.5" thickBot="1" x14ac:dyDescent="0.3">
      <c r="A22" s="23" t="s">
        <v>11</v>
      </c>
      <c r="B22" s="24"/>
      <c r="C22" s="25" t="s">
        <v>12</v>
      </c>
      <c r="D22" s="26"/>
      <c r="E22" s="26"/>
      <c r="F22" s="27" t="s">
        <v>13</v>
      </c>
      <c r="G22" s="28" t="s">
        <v>13</v>
      </c>
      <c r="H22" s="7"/>
      <c r="I22" s="7"/>
      <c r="J22" s="7"/>
    </row>
    <row r="23" spans="1:10" ht="15.75" thickBot="1" x14ac:dyDescent="0.3">
      <c r="A23" s="29" t="s">
        <v>54</v>
      </c>
      <c r="B23" s="30"/>
      <c r="C23" s="30"/>
      <c r="D23" s="30"/>
      <c r="E23" s="30"/>
      <c r="F23" s="31"/>
      <c r="G23" s="32"/>
      <c r="H23" s="33"/>
      <c r="I23" s="33"/>
      <c r="J23" s="33"/>
    </row>
    <row r="24" spans="1:10" ht="47.25" x14ac:dyDescent="0.25">
      <c r="A24" s="34" t="s">
        <v>55</v>
      </c>
      <c r="B24" s="35">
        <v>8594208650058</v>
      </c>
      <c r="C24" s="36" t="s">
        <v>56</v>
      </c>
      <c r="D24" s="70" t="s">
        <v>57</v>
      </c>
      <c r="E24" s="38" t="s">
        <v>58</v>
      </c>
      <c r="F24" s="71">
        <f>'[1]CZ price list - recommended'!F24*0.8</f>
        <v>0</v>
      </c>
      <c r="G24" s="72">
        <f t="shared" ref="G24:G37" si="3">F24*1.21</f>
        <v>0</v>
      </c>
      <c r="H24" s="7"/>
      <c r="I24" s="7"/>
      <c r="J24" s="7"/>
    </row>
    <row r="25" spans="1:10" ht="63" x14ac:dyDescent="0.25">
      <c r="A25" s="42" t="s">
        <v>59</v>
      </c>
      <c r="B25" s="43">
        <v>8594208650157</v>
      </c>
      <c r="C25" s="44" t="s">
        <v>56</v>
      </c>
      <c r="D25" s="73" t="s">
        <v>60</v>
      </c>
      <c r="E25" s="46" t="s">
        <v>58</v>
      </c>
      <c r="F25" s="74">
        <f>'[1]CZ price list - recommended'!F25*0.8</f>
        <v>42754.80000000001</v>
      </c>
      <c r="G25" s="75">
        <f t="shared" si="3"/>
        <v>51733.308000000012</v>
      </c>
      <c r="H25" s="7"/>
      <c r="I25" s="7"/>
      <c r="J25" s="7"/>
    </row>
    <row r="26" spans="1:10" ht="47.25" x14ac:dyDescent="0.25">
      <c r="A26" s="76" t="s">
        <v>61</v>
      </c>
      <c r="B26" s="43">
        <v>8594208650065</v>
      </c>
      <c r="C26" s="44" t="s">
        <v>56</v>
      </c>
      <c r="D26" s="73" t="s">
        <v>62</v>
      </c>
      <c r="E26" s="46" t="s">
        <v>58</v>
      </c>
      <c r="F26" s="74">
        <f>'[1]CZ price list - recommended'!F26*0.8</f>
        <v>71280</v>
      </c>
      <c r="G26" s="75">
        <f t="shared" si="3"/>
        <v>86248.8</v>
      </c>
      <c r="H26" s="7"/>
      <c r="I26" s="7"/>
      <c r="J26" s="7"/>
    </row>
    <row r="27" spans="1:10" ht="47.25" x14ac:dyDescent="0.25">
      <c r="A27" s="42" t="s">
        <v>63</v>
      </c>
      <c r="B27" s="43">
        <v>8594208650072</v>
      </c>
      <c r="C27" s="44" t="s">
        <v>56</v>
      </c>
      <c r="D27" s="73" t="s">
        <v>64</v>
      </c>
      <c r="E27" s="46" t="s">
        <v>58</v>
      </c>
      <c r="F27" s="74">
        <f>'[1]CZ price list - recommended'!F27*0.8</f>
        <v>57024</v>
      </c>
      <c r="G27" s="75">
        <f t="shared" si="3"/>
        <v>68999.039999999994</v>
      </c>
      <c r="H27" s="7"/>
      <c r="I27" s="7"/>
      <c r="J27" s="7"/>
    </row>
    <row r="28" spans="1:10" ht="47.25" x14ac:dyDescent="0.25">
      <c r="A28" s="42" t="s">
        <v>65</v>
      </c>
      <c r="B28" s="43">
        <v>8594208650270</v>
      </c>
      <c r="C28" s="44" t="s">
        <v>56</v>
      </c>
      <c r="D28" s="73" t="s">
        <v>66</v>
      </c>
      <c r="E28" s="46" t="s">
        <v>58</v>
      </c>
      <c r="F28" s="74">
        <f>'[1]CZ price list - recommended'!F28*0.8</f>
        <v>78408.000000000015</v>
      </c>
      <c r="G28" s="75">
        <f t="shared" si="3"/>
        <v>94873.680000000008</v>
      </c>
      <c r="H28" s="7"/>
      <c r="I28" s="7"/>
      <c r="J28" s="7"/>
    </row>
    <row r="29" spans="1:10" ht="31.5" x14ac:dyDescent="0.25">
      <c r="A29" s="42" t="s">
        <v>67</v>
      </c>
      <c r="B29" s="43">
        <v>8594208650447</v>
      </c>
      <c r="C29" s="44" t="s">
        <v>56</v>
      </c>
      <c r="D29" s="73" t="s">
        <v>68</v>
      </c>
      <c r="E29" s="46" t="s">
        <v>58</v>
      </c>
      <c r="F29" s="74">
        <f>'[1]CZ price list - recommended'!F29*0.8</f>
        <v>35629</v>
      </c>
      <c r="G29" s="75">
        <f t="shared" si="3"/>
        <v>43111.09</v>
      </c>
      <c r="H29" s="7"/>
      <c r="I29" s="7"/>
      <c r="J29" s="7"/>
    </row>
    <row r="30" spans="1:10" ht="31.5" x14ac:dyDescent="0.25">
      <c r="A30" s="42" t="s">
        <v>69</v>
      </c>
      <c r="B30" s="43">
        <v>8594208650041</v>
      </c>
      <c r="C30" s="44" t="s">
        <v>56</v>
      </c>
      <c r="D30" s="73" t="s">
        <v>70</v>
      </c>
      <c r="E30" s="46" t="s">
        <v>58</v>
      </c>
      <c r="F30" s="74">
        <f>'[1]CZ price list - recommended'!F30*0.8</f>
        <v>17762.36</v>
      </c>
      <c r="G30" s="75">
        <f t="shared" si="3"/>
        <v>21492.455600000001</v>
      </c>
      <c r="H30" s="7"/>
      <c r="I30" s="7"/>
      <c r="J30" s="7"/>
    </row>
    <row r="31" spans="1:10" ht="94.5" x14ac:dyDescent="0.25">
      <c r="A31" s="42" t="s">
        <v>71</v>
      </c>
      <c r="B31" s="43">
        <v>8594208650416</v>
      </c>
      <c r="C31" s="44" t="s">
        <v>56</v>
      </c>
      <c r="D31" s="73" t="s">
        <v>72</v>
      </c>
      <c r="E31" s="46" t="s">
        <v>58</v>
      </c>
      <c r="F31" s="74">
        <f>'[1]CZ price list - recommended'!F31*0.8</f>
        <v>14251.6</v>
      </c>
      <c r="G31" s="75">
        <f t="shared" si="3"/>
        <v>17244.436000000002</v>
      </c>
      <c r="H31" s="7"/>
      <c r="I31" s="7"/>
      <c r="J31" s="7"/>
    </row>
    <row r="32" spans="1:10" ht="94.5" x14ac:dyDescent="0.25">
      <c r="A32" s="42" t="s">
        <v>73</v>
      </c>
      <c r="B32" s="43">
        <v>8594208650416</v>
      </c>
      <c r="C32" s="44" t="s">
        <v>56</v>
      </c>
      <c r="D32" s="73" t="s">
        <v>74</v>
      </c>
      <c r="E32" s="46" t="s">
        <v>58</v>
      </c>
      <c r="F32" s="74">
        <f>'[1]CZ price list - recommended'!F32*0.8</f>
        <v>2780.8000000000006</v>
      </c>
      <c r="G32" s="75">
        <f t="shared" si="3"/>
        <v>3364.7680000000005</v>
      </c>
      <c r="H32" s="7"/>
      <c r="I32" s="7"/>
      <c r="J32" s="7"/>
    </row>
    <row r="33" spans="1:10" ht="94.5" x14ac:dyDescent="0.25">
      <c r="A33" s="42" t="s">
        <v>75</v>
      </c>
      <c r="B33" s="43">
        <v>8594208650416</v>
      </c>
      <c r="C33" s="44" t="s">
        <v>56</v>
      </c>
      <c r="D33" s="73" t="s">
        <v>76</v>
      </c>
      <c r="E33" s="46" t="s">
        <v>58</v>
      </c>
      <c r="F33" s="74">
        <f>'[1]CZ price list - recommended'!F33*0.8</f>
        <v>2780.8000000000006</v>
      </c>
      <c r="G33" s="75">
        <f t="shared" si="3"/>
        <v>3364.7680000000005</v>
      </c>
      <c r="H33" s="7"/>
      <c r="I33" s="7"/>
      <c r="J33" s="7"/>
    </row>
    <row r="34" spans="1:10" ht="63" x14ac:dyDescent="0.25">
      <c r="A34" s="42" t="s">
        <v>77</v>
      </c>
      <c r="B34" s="43">
        <v>8594208650409</v>
      </c>
      <c r="C34" s="44" t="s">
        <v>56</v>
      </c>
      <c r="D34" s="73" t="s">
        <v>78</v>
      </c>
      <c r="E34" s="46" t="s">
        <v>58</v>
      </c>
      <c r="F34" s="74">
        <f>'[1]CZ price list - recommended'!F34*0.8</f>
        <v>2780.8000000000006</v>
      </c>
      <c r="G34" s="75">
        <f t="shared" si="3"/>
        <v>3364.7680000000005</v>
      </c>
      <c r="H34" s="7"/>
      <c r="I34" s="7"/>
      <c r="J34" s="7"/>
    </row>
    <row r="35" spans="1:10" ht="78.75" x14ac:dyDescent="0.25">
      <c r="A35" s="42" t="s">
        <v>79</v>
      </c>
      <c r="B35" s="43">
        <v>8594208650140</v>
      </c>
      <c r="C35" s="44" t="s">
        <v>56</v>
      </c>
      <c r="D35" s="73" t="s">
        <v>80</v>
      </c>
      <c r="E35" s="46" t="s">
        <v>58</v>
      </c>
      <c r="F35" s="74">
        <f>'[1]CZ price list - recommended'!F35*0.8</f>
        <v>3564</v>
      </c>
      <c r="G35" s="75">
        <f t="shared" si="3"/>
        <v>4312.4399999999996</v>
      </c>
      <c r="H35" s="7"/>
      <c r="I35" s="7"/>
      <c r="J35" s="7"/>
    </row>
    <row r="36" spans="1:10" ht="31.5" x14ac:dyDescent="0.25">
      <c r="A36" s="42" t="s">
        <v>81</v>
      </c>
      <c r="B36" s="43">
        <v>8594208650423</v>
      </c>
      <c r="C36" s="44" t="s">
        <v>56</v>
      </c>
      <c r="D36" s="73" t="s">
        <v>82</v>
      </c>
      <c r="E36" s="46" t="s">
        <v>58</v>
      </c>
      <c r="F36" s="74">
        <f>'[1]CZ price list - recommended'!F36*0.8</f>
        <v>2780.8000000000006</v>
      </c>
      <c r="G36" s="75">
        <f t="shared" si="3"/>
        <v>3364.7680000000005</v>
      </c>
      <c r="H36" s="7"/>
      <c r="I36" s="7"/>
      <c r="J36" s="7"/>
    </row>
    <row r="37" spans="1:10" ht="95.25" thickBot="1" x14ac:dyDescent="0.3">
      <c r="A37" s="58" t="s">
        <v>81</v>
      </c>
      <c r="B37" s="59">
        <v>8594208650423</v>
      </c>
      <c r="C37" s="60" t="s">
        <v>56</v>
      </c>
      <c r="D37" s="77" t="s">
        <v>83</v>
      </c>
      <c r="E37" s="78" t="s">
        <v>58</v>
      </c>
      <c r="F37" s="79">
        <f>'[1]CZ price list - recommended'!F37*0.8</f>
        <v>348436.00000000006</v>
      </c>
      <c r="G37" s="80">
        <f t="shared" si="3"/>
        <v>421607.56000000006</v>
      </c>
      <c r="H37" s="7"/>
      <c r="I37" s="7"/>
      <c r="J37" s="7"/>
    </row>
    <row r="38" spans="1:10" ht="15.75" thickBot="1" x14ac:dyDescent="0.3">
      <c r="A38" s="66"/>
      <c r="B38" s="10"/>
      <c r="C38" s="81"/>
      <c r="D38" s="82"/>
      <c r="E38" s="4"/>
      <c r="F38" s="5"/>
      <c r="G38" s="69"/>
      <c r="H38" s="7"/>
      <c r="I38" s="7"/>
      <c r="J38" s="7"/>
    </row>
    <row r="39" spans="1:10" ht="15.75" x14ac:dyDescent="0.25">
      <c r="A39" s="12" t="s">
        <v>1</v>
      </c>
      <c r="B39" s="13" t="s">
        <v>2</v>
      </c>
      <c r="C39" s="14"/>
      <c r="D39" s="15"/>
      <c r="E39" s="14"/>
      <c r="F39" s="16" t="s">
        <v>3</v>
      </c>
      <c r="G39" s="17" t="s">
        <v>52</v>
      </c>
      <c r="H39" s="7"/>
      <c r="I39" s="7"/>
      <c r="J39" s="7"/>
    </row>
    <row r="40" spans="1:10" ht="47.25" x14ac:dyDescent="0.25">
      <c r="A40" s="18"/>
      <c r="B40" s="19" t="s">
        <v>4</v>
      </c>
      <c r="C40" s="19" t="s">
        <v>53</v>
      </c>
      <c r="D40" s="20" t="s">
        <v>6</v>
      </c>
      <c r="E40" s="20" t="s">
        <v>7</v>
      </c>
      <c r="F40" s="21" t="s">
        <v>8</v>
      </c>
      <c r="G40" s="22" t="s">
        <v>10</v>
      </c>
      <c r="H40" s="7"/>
      <c r="I40" s="7"/>
      <c r="J40" s="7"/>
    </row>
    <row r="41" spans="1:10" ht="16.5" thickBot="1" x14ac:dyDescent="0.3">
      <c r="A41" s="23" t="s">
        <v>11</v>
      </c>
      <c r="B41" s="24"/>
      <c r="C41" s="25" t="s">
        <v>12</v>
      </c>
      <c r="D41" s="26"/>
      <c r="E41" s="26"/>
      <c r="F41" s="27" t="s">
        <v>13</v>
      </c>
      <c r="G41" s="28" t="s">
        <v>13</v>
      </c>
      <c r="H41" s="7"/>
      <c r="I41" s="7"/>
      <c r="J41" s="7"/>
    </row>
    <row r="42" spans="1:10" ht="15.75" thickBot="1" x14ac:dyDescent="0.3">
      <c r="A42" s="29" t="s">
        <v>84</v>
      </c>
      <c r="B42" s="30"/>
      <c r="C42" s="30"/>
      <c r="D42" s="30"/>
      <c r="E42" s="30"/>
      <c r="F42" s="31"/>
      <c r="G42" s="32"/>
      <c r="H42" s="33"/>
      <c r="I42" s="33"/>
      <c r="J42" s="33"/>
    </row>
    <row r="43" spans="1:10" ht="47.25" x14ac:dyDescent="0.25">
      <c r="A43" s="34" t="s">
        <v>85</v>
      </c>
      <c r="B43" s="35">
        <v>8594208650256</v>
      </c>
      <c r="C43" s="36" t="s">
        <v>86</v>
      </c>
      <c r="D43" s="83" t="s">
        <v>87</v>
      </c>
      <c r="E43" s="84" t="s">
        <v>58</v>
      </c>
      <c r="F43" s="71">
        <f>'[1]CZ price list - recommended'!F43*0.8</f>
        <v>0</v>
      </c>
      <c r="G43" s="85">
        <f t="shared" ref="G43:G51" si="4">F43*1.21</f>
        <v>0</v>
      </c>
      <c r="H43" s="7"/>
      <c r="I43" s="7"/>
      <c r="J43" s="7"/>
    </row>
    <row r="44" spans="1:10" ht="63" x14ac:dyDescent="0.25">
      <c r="A44" s="42" t="s">
        <v>88</v>
      </c>
      <c r="B44" s="43">
        <v>8594208650195</v>
      </c>
      <c r="C44" s="44" t="s">
        <v>86</v>
      </c>
      <c r="D44" s="86" t="s">
        <v>89</v>
      </c>
      <c r="E44" s="87" t="s">
        <v>58</v>
      </c>
      <c r="F44" s="74">
        <f>'[1]CZ price list - recommended'!F44*0.8</f>
        <v>704.00000000000011</v>
      </c>
      <c r="G44" s="88">
        <f t="shared" si="4"/>
        <v>851.84000000000015</v>
      </c>
      <c r="H44" s="7"/>
      <c r="I44" s="7"/>
      <c r="J44" s="7"/>
    </row>
    <row r="45" spans="1:10" ht="78.75" x14ac:dyDescent="0.25">
      <c r="A45" s="42" t="s">
        <v>90</v>
      </c>
      <c r="B45" s="43">
        <v>8594208650249</v>
      </c>
      <c r="C45" s="44" t="s">
        <v>86</v>
      </c>
      <c r="D45" s="86" t="s">
        <v>91</v>
      </c>
      <c r="E45" s="87" t="s">
        <v>58</v>
      </c>
      <c r="F45" s="74">
        <f>'[1]CZ price list - recommended'!F45*0.8</f>
        <v>418</v>
      </c>
      <c r="G45" s="88">
        <f t="shared" si="4"/>
        <v>505.78</v>
      </c>
      <c r="H45" s="7"/>
      <c r="I45" s="7"/>
      <c r="J45" s="7"/>
    </row>
    <row r="46" spans="1:10" ht="47.25" x14ac:dyDescent="0.25">
      <c r="A46" s="42" t="s">
        <v>92</v>
      </c>
      <c r="B46" s="43">
        <v>8594208650218</v>
      </c>
      <c r="C46" s="44" t="s">
        <v>86</v>
      </c>
      <c r="D46" s="86" t="s">
        <v>93</v>
      </c>
      <c r="E46" s="87" t="s">
        <v>58</v>
      </c>
      <c r="F46" s="74">
        <f>'[1]CZ price list - recommended'!F46*0.8</f>
        <v>462</v>
      </c>
      <c r="G46" s="88">
        <f t="shared" si="4"/>
        <v>559.02</v>
      </c>
      <c r="H46" s="7"/>
      <c r="I46" s="7"/>
      <c r="J46" s="7"/>
    </row>
    <row r="47" spans="1:10" ht="47.25" x14ac:dyDescent="0.25">
      <c r="A47" s="42" t="s">
        <v>94</v>
      </c>
      <c r="B47" s="43">
        <v>8594208650263</v>
      </c>
      <c r="C47" s="44" t="s">
        <v>86</v>
      </c>
      <c r="D47" s="86" t="s">
        <v>95</v>
      </c>
      <c r="E47" s="87" t="s">
        <v>58</v>
      </c>
      <c r="F47" s="74">
        <f>'[1]CZ price list - recommended'!F47*0.8</f>
        <v>633.60000000000014</v>
      </c>
      <c r="G47" s="88">
        <f t="shared" si="4"/>
        <v>766.65600000000018</v>
      </c>
      <c r="H47" s="7"/>
      <c r="I47" s="7"/>
      <c r="J47" s="7"/>
    </row>
    <row r="48" spans="1:10" ht="47.25" x14ac:dyDescent="0.25">
      <c r="A48" s="89" t="s">
        <v>96</v>
      </c>
      <c r="B48" s="90" t="s">
        <v>97</v>
      </c>
      <c r="C48" s="44" t="s">
        <v>86</v>
      </c>
      <c r="D48" s="86" t="s">
        <v>98</v>
      </c>
      <c r="E48" s="87" t="s">
        <v>58</v>
      </c>
      <c r="F48" s="74">
        <f>'[1]CZ price list - recommended'!F48*0.8</f>
        <v>695.20000000000016</v>
      </c>
      <c r="G48" s="88">
        <f t="shared" si="4"/>
        <v>841.19200000000012</v>
      </c>
      <c r="H48" s="7"/>
      <c r="I48" s="7"/>
      <c r="J48" s="7"/>
    </row>
    <row r="49" spans="1:10" ht="63" x14ac:dyDescent="0.25">
      <c r="A49" s="42" t="s">
        <v>99</v>
      </c>
      <c r="B49" s="43">
        <v>8594208650119</v>
      </c>
      <c r="C49" s="44" t="s">
        <v>86</v>
      </c>
      <c r="D49" s="86" t="s">
        <v>100</v>
      </c>
      <c r="E49" s="87" t="s">
        <v>58</v>
      </c>
      <c r="F49" s="74">
        <f>'[1]CZ price list - recommended'!F49*0.8</f>
        <v>704.00000000000011</v>
      </c>
      <c r="G49" s="88">
        <f t="shared" si="4"/>
        <v>851.84000000000015</v>
      </c>
      <c r="H49" s="7"/>
      <c r="I49" s="7"/>
      <c r="J49" s="7"/>
    </row>
    <row r="50" spans="1:10" ht="15.75" x14ac:dyDescent="0.25">
      <c r="A50" s="91" t="s">
        <v>101</v>
      </c>
      <c r="B50" s="43">
        <v>8698573031006</v>
      </c>
      <c r="C50" s="92" t="s">
        <v>102</v>
      </c>
      <c r="D50" s="93" t="s">
        <v>103</v>
      </c>
      <c r="E50" s="87" t="s">
        <v>58</v>
      </c>
      <c r="F50" s="74">
        <f>'[1]CZ price list - recommended'!F50*0.8</f>
        <v>704.00000000000011</v>
      </c>
      <c r="G50" s="88">
        <f t="shared" si="4"/>
        <v>851.84000000000015</v>
      </c>
      <c r="H50" s="7"/>
      <c r="I50" s="7"/>
      <c r="J50" s="7"/>
    </row>
    <row r="51" spans="1:10" ht="16.5" thickBot="1" x14ac:dyDescent="0.3">
      <c r="A51" s="94" t="s">
        <v>104</v>
      </c>
      <c r="B51" s="95">
        <v>8594208650096</v>
      </c>
      <c r="C51" s="96" t="s">
        <v>86</v>
      </c>
      <c r="D51" s="97" t="s">
        <v>105</v>
      </c>
      <c r="E51" s="98" t="s">
        <v>58</v>
      </c>
      <c r="F51" s="79">
        <f>'[1]CZ price list - recommended'!F51*0.8</f>
        <v>22.000000000000004</v>
      </c>
      <c r="G51" s="99">
        <f t="shared" si="4"/>
        <v>26.620000000000005</v>
      </c>
      <c r="H51" s="7"/>
      <c r="I51" s="7"/>
      <c r="J51" s="7"/>
    </row>
    <row r="52" spans="1:10" ht="15.75" thickBot="1" x14ac:dyDescent="0.3">
      <c r="A52" s="100"/>
      <c r="B52" s="10"/>
      <c r="C52" s="100"/>
      <c r="D52" s="101"/>
      <c r="E52" s="4"/>
      <c r="F52" s="102"/>
      <c r="G52" s="102"/>
      <c r="H52" s="7"/>
      <c r="I52" s="7"/>
      <c r="J52" s="7"/>
    </row>
    <row r="53" spans="1:10" ht="15.75" thickBot="1" x14ac:dyDescent="0.3">
      <c r="A53" s="103" t="s">
        <v>106</v>
      </c>
      <c r="B53" s="104"/>
      <c r="C53" s="104"/>
      <c r="D53" s="104"/>
      <c r="E53" s="104"/>
      <c r="F53" s="104"/>
      <c r="G53" s="104"/>
      <c r="H53" s="33"/>
      <c r="I53" s="33"/>
      <c r="J53" s="33"/>
    </row>
    <row r="54" spans="1:10" ht="15.75" x14ac:dyDescent="0.25">
      <c r="A54" s="105"/>
      <c r="B54" s="106"/>
      <c r="C54" s="107"/>
      <c r="D54" s="86"/>
      <c r="E54" s="108"/>
      <c r="F54" s="109"/>
      <c r="G54" s="109"/>
      <c r="H54" s="7"/>
      <c r="I54" s="7"/>
      <c r="J54" s="7"/>
    </row>
    <row r="55" spans="1:10" ht="15.75" x14ac:dyDescent="0.25">
      <c r="A55" s="105"/>
      <c r="B55" s="106"/>
      <c r="C55" s="107"/>
      <c r="D55" s="86"/>
      <c r="E55" s="108"/>
      <c r="F55" s="109"/>
      <c r="G55" s="109"/>
      <c r="H55" s="7"/>
      <c r="I55" s="7"/>
      <c r="J55" s="7"/>
    </row>
    <row r="56" spans="1:10" ht="15.75" x14ac:dyDescent="0.25">
      <c r="A56" s="105"/>
      <c r="B56" s="106"/>
      <c r="C56" s="107"/>
      <c r="D56" s="86"/>
      <c r="E56" s="108"/>
      <c r="F56" s="109"/>
      <c r="G56" s="109"/>
      <c r="H56" s="7"/>
      <c r="I56" s="7"/>
      <c r="J56" s="7"/>
    </row>
    <row r="57" spans="1:10" ht="15.75" x14ac:dyDescent="0.25">
      <c r="A57" s="105"/>
      <c r="B57" s="106"/>
      <c r="C57" s="107"/>
      <c r="D57" s="86"/>
      <c r="E57" s="108"/>
      <c r="F57" s="109"/>
      <c r="G57" s="109"/>
      <c r="H57" s="7"/>
      <c r="I57" s="7"/>
      <c r="J57" s="7"/>
    </row>
    <row r="58" spans="1:10" ht="15.75" x14ac:dyDescent="0.25">
      <c r="A58" s="105"/>
      <c r="B58" s="106"/>
      <c r="C58" s="107"/>
      <c r="D58" s="86"/>
      <c r="E58" s="108"/>
      <c r="F58" s="109"/>
      <c r="G58" s="109"/>
      <c r="H58" s="7"/>
      <c r="I58" s="7"/>
      <c r="J58" s="7"/>
    </row>
    <row r="59" spans="1:10" ht="15.75" x14ac:dyDescent="0.25">
      <c r="A59" s="105"/>
      <c r="B59" s="106"/>
      <c r="C59" s="107"/>
      <c r="D59" s="86"/>
      <c r="E59" s="108"/>
      <c r="F59" s="109"/>
      <c r="G59" s="109"/>
      <c r="H59" s="7"/>
      <c r="I59" s="7"/>
      <c r="J59" s="7"/>
    </row>
    <row r="60" spans="1:10" ht="15.75" x14ac:dyDescent="0.25">
      <c r="A60" s="105"/>
      <c r="B60" s="106"/>
      <c r="C60" s="107"/>
      <c r="D60" s="110"/>
      <c r="E60" s="108"/>
      <c r="F60" s="109"/>
      <c r="G60" s="109"/>
      <c r="H60" s="7"/>
      <c r="I60" s="7"/>
      <c r="J60" s="7"/>
    </row>
    <row r="61" spans="1:10" ht="15.75" x14ac:dyDescent="0.25">
      <c r="A61" s="105"/>
      <c r="B61" s="106"/>
      <c r="C61" s="107"/>
      <c r="D61" s="110"/>
      <c r="E61" s="108"/>
      <c r="F61" s="109"/>
      <c r="G61" s="109"/>
      <c r="H61" s="7"/>
      <c r="I61" s="7"/>
      <c r="J61" s="7"/>
    </row>
    <row r="62" spans="1:10" ht="15.75" x14ac:dyDescent="0.25">
      <c r="A62" s="105"/>
      <c r="B62" s="106"/>
      <c r="C62" s="107"/>
      <c r="D62" s="110"/>
      <c r="E62" s="108"/>
      <c r="F62" s="109"/>
      <c r="G62" s="109"/>
      <c r="H62" s="7"/>
      <c r="I62" s="7"/>
      <c r="J62" s="7"/>
    </row>
    <row r="63" spans="1:10" ht="15.75" x14ac:dyDescent="0.25">
      <c r="A63" s="105"/>
      <c r="B63" s="106"/>
      <c r="C63" s="107"/>
      <c r="D63" s="110"/>
      <c r="E63" s="108"/>
      <c r="F63" s="109"/>
      <c r="G63" s="109"/>
      <c r="H63" s="7"/>
      <c r="I63" s="7"/>
      <c r="J63" s="7"/>
    </row>
    <row r="64" spans="1:10" ht="15.75" x14ac:dyDescent="0.25">
      <c r="A64" s="105"/>
      <c r="B64" s="106"/>
      <c r="C64" s="107"/>
      <c r="D64" s="110"/>
      <c r="E64" s="108"/>
      <c r="F64" s="109"/>
      <c r="G64" s="109"/>
      <c r="H64" s="7"/>
      <c r="I64" s="7"/>
      <c r="J64" s="7"/>
    </row>
    <row r="65" spans="1:10" ht="15.75" x14ac:dyDescent="0.25">
      <c r="A65" s="111"/>
      <c r="B65" s="106"/>
      <c r="C65" s="112"/>
      <c r="D65" s="93"/>
      <c r="E65" s="108"/>
      <c r="F65" s="109"/>
      <c r="G65" s="109"/>
      <c r="H65" s="7"/>
      <c r="I65" s="7"/>
      <c r="J65" s="7"/>
    </row>
    <row r="66" spans="1:10" ht="15.75" x14ac:dyDescent="0.25">
      <c r="A66" s="111"/>
      <c r="B66" s="106"/>
      <c r="C66" s="112"/>
      <c r="D66" s="93"/>
      <c r="E66" s="108"/>
      <c r="F66" s="109"/>
      <c r="G66" s="109"/>
      <c r="H66" s="7"/>
      <c r="I66" s="7"/>
      <c r="J66" s="7"/>
    </row>
    <row r="67" spans="1:10" ht="15.75" x14ac:dyDescent="0.25">
      <c r="A67" s="111"/>
      <c r="B67" s="106"/>
      <c r="C67" s="112"/>
      <c r="D67" s="93"/>
      <c r="E67" s="108"/>
      <c r="F67" s="109"/>
      <c r="G67" s="109"/>
      <c r="H67" s="7"/>
      <c r="I67" s="7"/>
      <c r="J67" s="7"/>
    </row>
    <row r="68" spans="1:10" ht="15.75" x14ac:dyDescent="0.25">
      <c r="A68" s="111"/>
      <c r="B68" s="106"/>
      <c r="C68" s="112"/>
      <c r="D68" s="93"/>
      <c r="E68" s="108"/>
      <c r="F68" s="109"/>
      <c r="G68" s="109"/>
      <c r="H68" s="7"/>
      <c r="I68" s="7"/>
      <c r="J68" s="7"/>
    </row>
    <row r="69" spans="1:10" ht="15.75" x14ac:dyDescent="0.25">
      <c r="A69" s="111"/>
      <c r="B69" s="106"/>
      <c r="C69" s="112"/>
      <c r="D69" s="93"/>
      <c r="E69" s="108"/>
      <c r="F69" s="109"/>
      <c r="G69" s="109"/>
      <c r="H69" s="7"/>
      <c r="I69" s="7"/>
      <c r="J6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CallAgent5</dc:creator>
  <cp:lastModifiedBy>CallAgent5</cp:lastModifiedBy>
  <dcterms:created xsi:type="dcterms:W3CDTF">2015-06-05T18:19:34Z</dcterms:created>
  <dcterms:modified xsi:type="dcterms:W3CDTF">2024-02-28T13:24:25Z</dcterms:modified>
</cp:coreProperties>
</file>